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place/Desktop/Engineering  &amp;  Design/antennas/4nec2/"/>
    </mc:Choice>
  </mc:AlternateContent>
  <xr:revisionPtr revIDLastSave="0" documentId="13_ncr:1_{A92E3E90-1581-564D-AD55-0F2C21EC7CBE}" xr6:coauthVersionLast="47" xr6:coauthVersionMax="47" xr10:uidLastSave="{00000000-0000-0000-0000-000000000000}"/>
  <bookViews>
    <workbookView xWindow="27700" yWindow="3500" windowWidth="23500" windowHeight="20400" xr2:uid="{DE999870-8B5E-5540-88BC-1652E28771D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1" i="1" l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E7" i="1"/>
  <c r="E14" i="1"/>
  <c r="E20" i="1"/>
  <c r="E19" i="1"/>
  <c r="E16" i="1"/>
  <c r="E15" i="1"/>
  <c r="E10" i="1"/>
  <c r="E21" i="1"/>
  <c r="D21" i="1"/>
  <c r="D20" i="1"/>
  <c r="D19" i="1"/>
  <c r="D18" i="1"/>
  <c r="E18" i="1" s="1"/>
  <c r="D17" i="1"/>
  <c r="D16" i="1"/>
  <c r="D15" i="1"/>
  <c r="D13" i="1"/>
  <c r="E13" i="1" s="1"/>
  <c r="B13" i="1"/>
  <c r="B12" i="1"/>
  <c r="D12" i="1" s="1"/>
  <c r="B11" i="1"/>
  <c r="D11" i="1" s="1"/>
  <c r="B10" i="1"/>
  <c r="D10" i="1" s="1"/>
  <c r="B9" i="1"/>
  <c r="D9" i="1" s="1"/>
  <c r="B8" i="1"/>
  <c r="D8" i="1" s="1"/>
  <c r="B7" i="1"/>
  <c r="D7" i="1" s="1"/>
  <c r="E9" i="1" l="1"/>
  <c r="E8" i="1"/>
  <c r="E12" i="1"/>
  <c r="E17" i="1"/>
  <c r="E11" i="1"/>
</calcChain>
</file>

<file path=xl/sharedStrings.xml><?xml version="1.0" encoding="utf-8"?>
<sst xmlns="http://schemas.openxmlformats.org/spreadsheetml/2006/main" count="21" uniqueCount="21">
  <si>
    <t>y11</t>
  </si>
  <si>
    <t>y22</t>
  </si>
  <si>
    <t>Admittance Parameters</t>
  </si>
  <si>
    <t>Admittance Network for Transformer in 4nec2</t>
  </si>
  <si>
    <t xml:space="preserve">Rout = </t>
  </si>
  <si>
    <t>ohms</t>
  </si>
  <si>
    <t>R. Place  15 Feb 2023</t>
  </si>
  <si>
    <t>4/3</t>
  </si>
  <si>
    <t>3/2</t>
  </si>
  <si>
    <t>5/3</t>
  </si>
  <si>
    <t>5/2</t>
  </si>
  <si>
    <t>2/1</t>
  </si>
  <si>
    <t>3/1</t>
  </si>
  <si>
    <t>4/1</t>
  </si>
  <si>
    <t>K</t>
  </si>
  <si>
    <t>pri:sec</t>
  </si>
  <si>
    <t>Impedance</t>
  </si>
  <si>
    <t>Ratio(sec/pri)</t>
  </si>
  <si>
    <t>Turns</t>
  </si>
  <si>
    <t>y12</t>
  </si>
  <si>
    <t>1/1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</si>
</sst>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AFFAD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2" xfId="0" applyFont="1" applyBorder="1"/>
    <xf numFmtId="1" fontId="0" fillId="0" borderId="0" xfId="0" applyNumberForma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12" fontId="0" fillId="0" borderId="0" xfId="0" applyNumberFormat="1"/>
    <xf numFmtId="12" fontId="0" fillId="0" borderId="0" xfId="0" applyNumberFormat="1" applyAlignment="1">
      <alignment horizontal="right"/>
    </xf>
    <xf numFmtId="2" fontId="0" fillId="0" borderId="4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12" fontId="0" fillId="3" borderId="7" xfId="0" applyNumberFormat="1" applyFill="1" applyBorder="1" applyAlignment="1" applyProtection="1">
      <alignment horizontal="right"/>
      <protection locked="0"/>
    </xf>
    <xf numFmtId="12" fontId="0" fillId="2" borderId="6" xfId="0" applyNumberFormat="1" applyFill="1" applyBorder="1" applyAlignment="1" applyProtection="1">
      <alignment horizontal="center"/>
      <protection locked="0"/>
    </xf>
    <xf numFmtId="2" fontId="0" fillId="0" borderId="8" xfId="0" applyNumberFormat="1" applyBorder="1" applyAlignment="1">
      <alignment horizontal="center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9" xfId="0" applyNumberFormat="1" applyFill="1" applyBorder="1" applyAlignment="1" applyProtection="1">
      <alignment horizontal="center"/>
      <protection locked="0"/>
    </xf>
    <xf numFmtId="2" fontId="0" fillId="0" borderId="5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0" xfId="0" applyNumberFormat="1" applyBorder="1" applyAlignment="1">
      <alignment horizontal="center"/>
    </xf>
    <xf numFmtId="12" fontId="0" fillId="2" borderId="11" xfId="0" applyNumberFormat="1" applyFill="1" applyBorder="1" applyAlignment="1" applyProtection="1">
      <alignment horizontal="center"/>
      <protection locked="0"/>
    </xf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AFF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23</xdr:row>
      <xdr:rowOff>0</xdr:rowOff>
    </xdr:from>
    <xdr:to>
      <xdr:col>6</xdr:col>
      <xdr:colOff>254000</xdr:colOff>
      <xdr:row>35</xdr:row>
      <xdr:rowOff>41275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F7BCD2C-B7FD-685B-8452-6F1179B847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4889500"/>
          <a:ext cx="4254500" cy="2479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5847F-E0D0-BD47-9469-8BC32EC4C81E}">
  <dimension ref="B1:H36"/>
  <sheetViews>
    <sheetView tabSelected="1" topLeftCell="B1" zoomScale="200" zoomScaleNormal="200" workbookViewId="0">
      <selection activeCell="I2" sqref="I2"/>
    </sheetView>
  </sheetViews>
  <sheetFormatPr baseColWidth="10" defaultRowHeight="16" x14ac:dyDescent="0.2"/>
  <cols>
    <col min="1" max="1" width="7.5" customWidth="1"/>
    <col min="2" max="2" width="7.1640625" customWidth="1"/>
    <col min="5" max="5" width="12.83203125" customWidth="1"/>
  </cols>
  <sheetData>
    <row r="1" spans="2:8" x14ac:dyDescent="0.2">
      <c r="C1" s="1" t="s">
        <v>3</v>
      </c>
      <c r="G1" t="s">
        <v>6</v>
      </c>
    </row>
    <row r="2" spans="2:8" x14ac:dyDescent="0.2">
      <c r="C2" s="1"/>
    </row>
    <row r="3" spans="2:8" x14ac:dyDescent="0.2">
      <c r="C3" s="9" t="s">
        <v>4</v>
      </c>
      <c r="D3">
        <v>0.1</v>
      </c>
      <c r="E3" t="s">
        <v>5</v>
      </c>
      <c r="G3" s="21"/>
    </row>
    <row r="4" spans="2:8" ht="17" thickBot="1" x14ac:dyDescent="0.25"/>
    <row r="5" spans="2:8" x14ac:dyDescent="0.2">
      <c r="C5" s="8" t="s">
        <v>18</v>
      </c>
      <c r="D5" s="2"/>
      <c r="E5" s="8" t="s">
        <v>16</v>
      </c>
      <c r="F5" s="29" t="s">
        <v>2</v>
      </c>
      <c r="G5" s="30"/>
      <c r="H5" s="31"/>
    </row>
    <row r="6" spans="2:8" ht="17" thickBot="1" x14ac:dyDescent="0.25">
      <c r="C6" s="4" t="s">
        <v>15</v>
      </c>
      <c r="D6" s="5" t="s">
        <v>14</v>
      </c>
      <c r="E6" s="4" t="s">
        <v>17</v>
      </c>
      <c r="F6" s="26" t="s">
        <v>0</v>
      </c>
      <c r="G6" s="27" t="s">
        <v>19</v>
      </c>
      <c r="H6" s="28" t="s">
        <v>1</v>
      </c>
    </row>
    <row r="7" spans="2:8" ht="17" thickBot="1" x14ac:dyDescent="0.25">
      <c r="B7" s="10">
        <f>C7</f>
        <v>0.14285714285714285</v>
      </c>
      <c r="C7" s="23">
        <v>0.14285714285714285</v>
      </c>
      <c r="D7" s="21">
        <f>B7</f>
        <v>0.14285714285714285</v>
      </c>
      <c r="E7" s="12">
        <f t="shared" ref="E7:E20" si="0">1/D7^2</f>
        <v>49.000000000000007</v>
      </c>
      <c r="F7" s="24">
        <f>1/(D7^2*$D$3)</f>
        <v>490.00000000000006</v>
      </c>
      <c r="G7" s="24">
        <f>-1/(D7*$D$3)</f>
        <v>-70</v>
      </c>
      <c r="H7" s="25">
        <f>1/$D$3</f>
        <v>10</v>
      </c>
    </row>
    <row r="8" spans="2:8" ht="17" thickBot="1" x14ac:dyDescent="0.25">
      <c r="B8" s="10">
        <f t="shared" ref="B8:B13" si="1">C8</f>
        <v>0.33333333333333331</v>
      </c>
      <c r="C8" s="15">
        <v>0.33333333333333331</v>
      </c>
      <c r="D8" s="21">
        <f t="shared" ref="D8:D21" si="2">B8</f>
        <v>0.33333333333333331</v>
      </c>
      <c r="E8" s="12">
        <f t="shared" si="0"/>
        <v>9</v>
      </c>
      <c r="F8" s="13">
        <f t="shared" ref="F8:F21" si="3">1/(D8^2*$D$3)</f>
        <v>90</v>
      </c>
      <c r="G8" s="13">
        <f t="shared" ref="G8:G21" si="4">-1/(D8*$D$3)</f>
        <v>-30</v>
      </c>
      <c r="H8" s="16">
        <f t="shared" ref="H8:H21" si="5">1/$D$3</f>
        <v>10</v>
      </c>
    </row>
    <row r="9" spans="2:8" ht="17" thickBot="1" x14ac:dyDescent="0.25">
      <c r="B9" s="10">
        <f t="shared" si="1"/>
        <v>0.5</v>
      </c>
      <c r="C9" s="15">
        <v>0.5</v>
      </c>
      <c r="D9" s="21">
        <f t="shared" si="2"/>
        <v>0.5</v>
      </c>
      <c r="E9" s="12">
        <f t="shared" si="0"/>
        <v>4</v>
      </c>
      <c r="F9" s="13">
        <f t="shared" si="3"/>
        <v>40</v>
      </c>
      <c r="G9" s="13">
        <f t="shared" si="4"/>
        <v>-20</v>
      </c>
      <c r="H9" s="16">
        <f t="shared" si="5"/>
        <v>10</v>
      </c>
    </row>
    <row r="10" spans="2:8" ht="17" thickBot="1" x14ac:dyDescent="0.25">
      <c r="B10" s="10">
        <f t="shared" si="1"/>
        <v>0.6</v>
      </c>
      <c r="C10" s="15">
        <v>0.6</v>
      </c>
      <c r="D10" s="21">
        <f t="shared" si="2"/>
        <v>0.6</v>
      </c>
      <c r="E10" s="12">
        <f t="shared" si="0"/>
        <v>2.7777777777777777</v>
      </c>
      <c r="F10" s="13">
        <f t="shared" si="3"/>
        <v>27.777777777777779</v>
      </c>
      <c r="G10" s="13">
        <f t="shared" si="4"/>
        <v>-16.666666666666668</v>
      </c>
      <c r="H10" s="16">
        <f t="shared" si="5"/>
        <v>10</v>
      </c>
    </row>
    <row r="11" spans="2:8" ht="17" thickBot="1" x14ac:dyDescent="0.25">
      <c r="B11" s="10">
        <f t="shared" si="1"/>
        <v>0.66666666666666663</v>
      </c>
      <c r="C11" s="15">
        <v>0.66666666666666663</v>
      </c>
      <c r="D11" s="21">
        <f t="shared" si="2"/>
        <v>0.66666666666666663</v>
      </c>
      <c r="E11" s="12">
        <f t="shared" si="0"/>
        <v>2.25</v>
      </c>
      <c r="F11" s="13">
        <f t="shared" si="3"/>
        <v>22.5</v>
      </c>
      <c r="G11" s="13">
        <f t="shared" si="4"/>
        <v>-15</v>
      </c>
      <c r="H11" s="16">
        <f t="shared" si="5"/>
        <v>10</v>
      </c>
    </row>
    <row r="12" spans="2:8" ht="17" thickBot="1" x14ac:dyDescent="0.25">
      <c r="B12" s="10">
        <f t="shared" si="1"/>
        <v>0.75</v>
      </c>
      <c r="C12" s="15">
        <v>0.75</v>
      </c>
      <c r="D12" s="21">
        <f t="shared" si="2"/>
        <v>0.75</v>
      </c>
      <c r="E12" s="12">
        <f t="shared" si="0"/>
        <v>1.7777777777777777</v>
      </c>
      <c r="F12" s="13">
        <f t="shared" si="3"/>
        <v>17.777777777777779</v>
      </c>
      <c r="G12" s="13">
        <f t="shared" si="4"/>
        <v>-13.333333333333332</v>
      </c>
      <c r="H12" s="16">
        <f t="shared" si="5"/>
        <v>10</v>
      </c>
    </row>
    <row r="13" spans="2:8" ht="17" thickBot="1" x14ac:dyDescent="0.25">
      <c r="B13" s="10">
        <f t="shared" si="1"/>
        <v>0.8</v>
      </c>
      <c r="C13" s="15">
        <v>0.8</v>
      </c>
      <c r="D13" s="21">
        <f t="shared" si="2"/>
        <v>0.8</v>
      </c>
      <c r="E13" s="12">
        <f t="shared" si="0"/>
        <v>1.5624999999999998</v>
      </c>
      <c r="F13" s="13">
        <f t="shared" si="3"/>
        <v>15.624999999999996</v>
      </c>
      <c r="G13" s="13">
        <f t="shared" si="4"/>
        <v>-12.499999999999998</v>
      </c>
      <c r="H13" s="16">
        <f t="shared" si="5"/>
        <v>10</v>
      </c>
    </row>
    <row r="14" spans="2:8" ht="17" thickBot="1" x14ac:dyDescent="0.25">
      <c r="B14" s="10">
        <v>1</v>
      </c>
      <c r="C14" s="17" t="s">
        <v>20</v>
      </c>
      <c r="D14" s="21">
        <v>1</v>
      </c>
      <c r="E14" s="12">
        <f t="shared" si="0"/>
        <v>1</v>
      </c>
      <c r="F14" s="13">
        <f t="shared" si="3"/>
        <v>10</v>
      </c>
      <c r="G14" s="13">
        <f t="shared" si="4"/>
        <v>-10</v>
      </c>
      <c r="H14" s="16">
        <f t="shared" si="5"/>
        <v>10</v>
      </c>
    </row>
    <row r="15" spans="2:8" ht="17" thickBot="1" x14ac:dyDescent="0.25">
      <c r="B15" s="10">
        <v>1.3333333333333333</v>
      </c>
      <c r="C15" s="17" t="s">
        <v>7</v>
      </c>
      <c r="D15" s="21">
        <f t="shared" si="2"/>
        <v>1.3333333333333333</v>
      </c>
      <c r="E15" s="12">
        <f t="shared" si="0"/>
        <v>0.5625</v>
      </c>
      <c r="F15" s="13">
        <f t="shared" si="3"/>
        <v>5.625</v>
      </c>
      <c r="G15" s="13">
        <f t="shared" si="4"/>
        <v>-7.5</v>
      </c>
      <c r="H15" s="16">
        <f t="shared" si="5"/>
        <v>10</v>
      </c>
    </row>
    <row r="16" spans="2:8" ht="17" thickBot="1" x14ac:dyDescent="0.25">
      <c r="B16" s="10">
        <v>1.5</v>
      </c>
      <c r="C16" s="17" t="s">
        <v>8</v>
      </c>
      <c r="D16" s="21">
        <f t="shared" si="2"/>
        <v>1.5</v>
      </c>
      <c r="E16" s="12">
        <f t="shared" si="0"/>
        <v>0.44444444444444442</v>
      </c>
      <c r="F16" s="13">
        <f t="shared" si="3"/>
        <v>4.4444444444444446</v>
      </c>
      <c r="G16" s="13">
        <f t="shared" si="4"/>
        <v>-6.6666666666666661</v>
      </c>
      <c r="H16" s="16">
        <f t="shared" si="5"/>
        <v>10</v>
      </c>
    </row>
    <row r="17" spans="2:8" ht="17" thickBot="1" x14ac:dyDescent="0.25">
      <c r="B17" s="10">
        <v>1.6666666666666667</v>
      </c>
      <c r="C17" s="17" t="s">
        <v>9</v>
      </c>
      <c r="D17" s="21">
        <f t="shared" si="2"/>
        <v>1.6666666666666667</v>
      </c>
      <c r="E17" s="12">
        <f t="shared" si="0"/>
        <v>0.35999999999999993</v>
      </c>
      <c r="F17" s="13">
        <f t="shared" si="3"/>
        <v>3.5999999999999992</v>
      </c>
      <c r="G17" s="13">
        <f t="shared" si="4"/>
        <v>-5.9999999999999991</v>
      </c>
      <c r="H17" s="16">
        <f t="shared" si="5"/>
        <v>10</v>
      </c>
    </row>
    <row r="18" spans="2:8" ht="17" thickBot="1" x14ac:dyDescent="0.25">
      <c r="B18" s="10">
        <v>2</v>
      </c>
      <c r="C18" s="17" t="s">
        <v>11</v>
      </c>
      <c r="D18" s="21">
        <f t="shared" si="2"/>
        <v>2</v>
      </c>
      <c r="E18" s="12">
        <f t="shared" si="0"/>
        <v>0.25</v>
      </c>
      <c r="F18" s="13">
        <f t="shared" si="3"/>
        <v>2.5</v>
      </c>
      <c r="G18" s="13">
        <f t="shared" si="4"/>
        <v>-5</v>
      </c>
      <c r="H18" s="16">
        <f t="shared" si="5"/>
        <v>10</v>
      </c>
    </row>
    <row r="19" spans="2:8" ht="17" thickBot="1" x14ac:dyDescent="0.25">
      <c r="B19" s="10">
        <v>2.5</v>
      </c>
      <c r="C19" s="17" t="s">
        <v>10</v>
      </c>
      <c r="D19" s="21">
        <f t="shared" si="2"/>
        <v>2.5</v>
      </c>
      <c r="E19" s="12">
        <f t="shared" si="0"/>
        <v>0.16</v>
      </c>
      <c r="F19" s="13">
        <f t="shared" si="3"/>
        <v>1.6</v>
      </c>
      <c r="G19" s="13">
        <f t="shared" si="4"/>
        <v>-4</v>
      </c>
      <c r="H19" s="16">
        <f t="shared" si="5"/>
        <v>10</v>
      </c>
    </row>
    <row r="20" spans="2:8" ht="17" thickBot="1" x14ac:dyDescent="0.25">
      <c r="B20" s="14">
        <v>3</v>
      </c>
      <c r="C20" s="17" t="s">
        <v>12</v>
      </c>
      <c r="D20" s="21">
        <f t="shared" si="2"/>
        <v>3</v>
      </c>
      <c r="E20" s="12">
        <f t="shared" si="0"/>
        <v>0.1111111111111111</v>
      </c>
      <c r="F20" s="13">
        <f t="shared" si="3"/>
        <v>1.1111111111111112</v>
      </c>
      <c r="G20" s="13">
        <f t="shared" si="4"/>
        <v>-3.333333333333333</v>
      </c>
      <c r="H20" s="16">
        <f t="shared" si="5"/>
        <v>10</v>
      </c>
    </row>
    <row r="21" spans="2:8" ht="17" thickBot="1" x14ac:dyDescent="0.25">
      <c r="B21" s="11">
        <v>4</v>
      </c>
      <c r="C21" s="18" t="s">
        <v>13</v>
      </c>
      <c r="D21" s="19">
        <f t="shared" si="2"/>
        <v>4</v>
      </c>
      <c r="E21" s="12">
        <f>1/D21^2</f>
        <v>6.25E-2</v>
      </c>
      <c r="F21" s="20">
        <f t="shared" si="3"/>
        <v>0.625</v>
      </c>
      <c r="G21" s="20">
        <f t="shared" si="4"/>
        <v>-2.5</v>
      </c>
      <c r="H21" s="22">
        <f t="shared" si="5"/>
        <v>10</v>
      </c>
    </row>
    <row r="22" spans="2:8" x14ac:dyDescent="0.2">
      <c r="C22" s="6"/>
      <c r="E22" s="3"/>
      <c r="F22" s="7"/>
      <c r="G22" s="7"/>
      <c r="H22" s="7"/>
    </row>
    <row r="23" spans="2:8" x14ac:dyDescent="0.2">
      <c r="C23" s="6"/>
      <c r="E23" s="3"/>
      <c r="F23" s="7"/>
      <c r="G23" s="7"/>
      <c r="H23" s="7"/>
    </row>
    <row r="24" spans="2:8" x14ac:dyDescent="0.2">
      <c r="C24" s="6"/>
      <c r="E24" s="3"/>
      <c r="F24" s="7"/>
      <c r="G24" s="7"/>
      <c r="H24" s="7"/>
    </row>
    <row r="25" spans="2:8" x14ac:dyDescent="0.2">
      <c r="C25" s="6"/>
      <c r="E25" s="3"/>
      <c r="F25" s="7"/>
      <c r="G25" s="7"/>
      <c r="H25" s="7"/>
    </row>
    <row r="26" spans="2:8" x14ac:dyDescent="0.2">
      <c r="C26" s="6"/>
      <c r="E26" s="3"/>
      <c r="F26" s="7"/>
      <c r="G26" s="7"/>
      <c r="H26" s="7"/>
    </row>
    <row r="27" spans="2:8" x14ac:dyDescent="0.2">
      <c r="C27" s="6"/>
      <c r="E27" s="3"/>
      <c r="F27" s="7"/>
      <c r="G27" s="7"/>
      <c r="H27" s="7"/>
    </row>
    <row r="28" spans="2:8" x14ac:dyDescent="0.2">
      <c r="C28" s="6"/>
      <c r="E28" s="3"/>
      <c r="F28" s="7"/>
      <c r="G28" s="7"/>
      <c r="H28" s="7"/>
    </row>
    <row r="29" spans="2:8" x14ac:dyDescent="0.2">
      <c r="C29" s="6"/>
      <c r="E29" s="3"/>
      <c r="F29" s="7"/>
      <c r="G29" s="7"/>
      <c r="H29" s="7"/>
    </row>
    <row r="30" spans="2:8" x14ac:dyDescent="0.2">
      <c r="C30" s="6"/>
      <c r="E30" s="3"/>
      <c r="F30" s="7"/>
      <c r="G30" s="7"/>
      <c r="H30" s="7"/>
    </row>
    <row r="31" spans="2:8" x14ac:dyDescent="0.2">
      <c r="C31" s="6"/>
      <c r="E31" s="3"/>
      <c r="F31" s="7"/>
      <c r="G31" s="7"/>
      <c r="H31" s="7"/>
    </row>
    <row r="32" spans="2:8" x14ac:dyDescent="0.2">
      <c r="C32" s="6"/>
      <c r="E32" s="3"/>
      <c r="F32" s="7"/>
      <c r="G32" s="7"/>
      <c r="H32" s="7"/>
    </row>
    <row r="33" spans="3:8" x14ac:dyDescent="0.2">
      <c r="C33" s="6"/>
      <c r="E33" s="3"/>
      <c r="F33" s="7"/>
      <c r="G33" s="7"/>
      <c r="H33" s="7"/>
    </row>
    <row r="34" spans="3:8" x14ac:dyDescent="0.2">
      <c r="C34" s="6"/>
      <c r="E34" s="3"/>
      <c r="F34" s="7"/>
      <c r="G34" s="7"/>
      <c r="H34" s="7"/>
    </row>
    <row r="36" spans="3:8" x14ac:dyDescent="0.2">
      <c r="C36" s="1"/>
    </row>
  </sheetData>
  <sheetProtection sheet="1" objects="1" scenarios="1"/>
  <mergeCells count="1">
    <mergeCell ref="F5:H5"/>
  </mergeCells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2023-01-23T19:23:41Z</cp:lastPrinted>
  <dcterms:created xsi:type="dcterms:W3CDTF">2023-01-23T18:39:04Z</dcterms:created>
  <dcterms:modified xsi:type="dcterms:W3CDTF">2023-07-31T19:33:27Z</dcterms:modified>
</cp:coreProperties>
</file>